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e32049ebbc07e2f/Desktop/"/>
    </mc:Choice>
  </mc:AlternateContent>
  <xr:revisionPtr revIDLastSave="0" documentId="8_{5F45612D-1A93-4979-9721-37948F22E4C9}" xr6:coauthVersionLast="47" xr6:coauthVersionMax="47" xr10:uidLastSave="{00000000-0000-0000-0000-000000000000}"/>
  <bookViews>
    <workbookView xWindow="-108" yWindow="-108" windowWidth="23256" windowHeight="12456" xr2:uid="{6F45A4D2-04FF-4A6C-833C-C86908476B64}"/>
  </bookViews>
  <sheets>
    <sheet name="Planilha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3" i="1" s="1"/>
  <c r="C9" i="1"/>
  <c r="C8" i="1"/>
  <c r="C7" i="1"/>
  <c r="C6" i="1"/>
  <c r="C5" i="1"/>
  <c r="C4" i="1"/>
  <c r="C3" i="1"/>
  <c r="C2" i="1"/>
  <c r="D13" i="1" l="1"/>
  <c r="C10" i="1"/>
  <c r="C14" i="1"/>
  <c r="D14" i="1" s="1"/>
  <c r="C15" i="1"/>
  <c r="D15" i="1" s="1"/>
  <c r="C16" i="1"/>
  <c r="D16" i="1" s="1"/>
  <c r="D17" i="1" l="1"/>
  <c r="D19" i="1" s="1"/>
</calcChain>
</file>

<file path=xl/sharedStrings.xml><?xml version="1.0" encoding="utf-8"?>
<sst xmlns="http://schemas.openxmlformats.org/spreadsheetml/2006/main" count="29" uniqueCount="27">
  <si>
    <t>Rubrica mensal por unidade</t>
  </si>
  <si>
    <t>Valor mensal estimado por unidade (R$)</t>
  </si>
  <si>
    <t>Valor anual por unidade (R$)</t>
  </si>
  <si>
    <t>Classificação</t>
  </si>
  <si>
    <t>Pessoal local mínimo: instrutor, recepção, vigilância e limpeza</t>
  </si>
  <si>
    <t>Cálculo por quadro local; valores salariais requerem validação PDET/mercado.</t>
  </si>
  <si>
    <t>Água, energia e internet</t>
  </si>
  <si>
    <t>Estimativa operacional; requer contas paradigma/cotações locais.</t>
  </si>
  <si>
    <t>Limpeza, EPIs, consumo e pequenos materiais</t>
  </si>
  <si>
    <t>Estimativa operacional; requer cotação.</t>
  </si>
  <si>
    <t>Manutenção predial preventiva/corretiva</t>
  </si>
  <si>
    <t>Estimativa operacional.</t>
  </si>
  <si>
    <t>Pintura/tratamento especializado de áreas de instrução</t>
  </si>
  <si>
    <t>Estimativa específica de estande.</t>
  </si>
  <si>
    <t>Reposição de alvos, suportes, anteparos e materiais danificados por disparos</t>
  </si>
  <si>
    <t>Manutenção de carrinhos de alvo, comando e exaustão</t>
  </si>
  <si>
    <t>Estimativa específica; depende de tecnologia nacional/importada.</t>
  </si>
  <si>
    <t>Seguro, controle de acesso, monitoramento e contingências operacionais</t>
  </si>
  <si>
    <t>TOTAL mensal/anual por unidade</t>
  </si>
  <si>
    <t>Base de cálculo do ramp-up.</t>
  </si>
  <si>
    <t>Ano</t>
  </si>
  <si>
    <t>Unidades ativas médias</t>
  </si>
  <si>
    <t>Custo mensal completo por unidade (R$)</t>
  </si>
  <si>
    <t>Custo anual estimado (R$)</t>
  </si>
  <si>
    <t>TOTAL 48 meses integral</t>
  </si>
  <si>
    <t>Valor mantido no teto protocolar A</t>
  </si>
  <si>
    <t>Lacuna/contrapartida necessária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</si>
</sst>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3">
    <font>
      <sz val="11"/>
      <color theme="1"/>
      <name val="Calibri"/>
      <family val="2"/>
      <scheme val="minor"/>
    </font>
    <font>
      <b/>
      <sz val="11"/>
      <color rgb="FFFFFFFF"/>
      <name val="Calibri"/>
      <charset val="134"/>
      <scheme val="minor"/>
    </font>
    <font>
      <b/>
      <sz val="1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4E78"/>
        <bgColor indexed="64"/>
      </patternFill>
    </fill>
    <fill>
      <patternFill patternType="solid">
        <fgColor rgb="FFFFF2CC"/>
        <bgColor indexed="64"/>
      </patternFill>
    </fill>
  </fills>
  <borders count="2">
    <border>
      <left/>
      <right/>
      <top/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164" fontId="2" fillId="3" borderId="1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DCD4F-12F6-4E50-B030-82679645DDA3}">
  <dimension ref="A1:D19"/>
  <sheetViews>
    <sheetView tabSelected="1" workbookViewId="0">
      <selection activeCell="B9" sqref="B9"/>
    </sheetView>
  </sheetViews>
  <sheetFormatPr defaultRowHeight="14.4"/>
  <cols>
    <col min="1" max="1" width="42" customWidth="1"/>
    <col min="2" max="3" width="40" customWidth="1"/>
    <col min="4" max="4" width="42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 ht="28.8">
      <c r="A2" s="2" t="s">
        <v>4</v>
      </c>
      <c r="B2" s="3">
        <v>15000</v>
      </c>
      <c r="C2" s="3">
        <f t="shared" ref="C2:C9" si="0">B2*12</f>
        <v>180000</v>
      </c>
      <c r="D2" s="3" t="s">
        <v>5</v>
      </c>
    </row>
    <row r="3" spans="1:4" ht="28.8">
      <c r="A3" s="2" t="s">
        <v>6</v>
      </c>
      <c r="B3" s="3">
        <v>1500</v>
      </c>
      <c r="C3" s="3">
        <f t="shared" si="0"/>
        <v>18000</v>
      </c>
      <c r="D3" s="3" t="s">
        <v>7</v>
      </c>
    </row>
    <row r="4" spans="1:4">
      <c r="A4" s="2" t="s">
        <v>8</v>
      </c>
      <c r="B4" s="3">
        <v>500</v>
      </c>
      <c r="C4" s="3">
        <f t="shared" si="0"/>
        <v>6000</v>
      </c>
      <c r="D4" s="3" t="s">
        <v>9</v>
      </c>
    </row>
    <row r="5" spans="1:4">
      <c r="A5" s="2" t="s">
        <v>10</v>
      </c>
      <c r="B5" s="3">
        <v>500</v>
      </c>
      <c r="C5" s="3">
        <f t="shared" si="0"/>
        <v>6000</v>
      </c>
      <c r="D5" s="3" t="s">
        <v>11</v>
      </c>
    </row>
    <row r="6" spans="1:4" ht="28.8">
      <c r="A6" s="2" t="s">
        <v>12</v>
      </c>
      <c r="B6" s="3">
        <v>500</v>
      </c>
      <c r="C6" s="3">
        <f t="shared" si="0"/>
        <v>6000</v>
      </c>
      <c r="D6" s="3" t="s">
        <v>13</v>
      </c>
    </row>
    <row r="7" spans="1:4" ht="28.8">
      <c r="A7" s="2" t="s">
        <v>14</v>
      </c>
      <c r="B7" s="3">
        <v>1500</v>
      </c>
      <c r="C7" s="3">
        <f t="shared" si="0"/>
        <v>18000</v>
      </c>
      <c r="D7" s="3" t="s">
        <v>13</v>
      </c>
    </row>
    <row r="8" spans="1:4" ht="28.8">
      <c r="A8" s="2" t="s">
        <v>15</v>
      </c>
      <c r="B8" s="3">
        <v>1500</v>
      </c>
      <c r="C8" s="3">
        <f t="shared" si="0"/>
        <v>18000</v>
      </c>
      <c r="D8" s="3" t="s">
        <v>16</v>
      </c>
    </row>
    <row r="9" spans="1:4" ht="28.8">
      <c r="A9" s="2" t="s">
        <v>17</v>
      </c>
      <c r="B9" s="3">
        <v>3000</v>
      </c>
      <c r="C9" s="3">
        <f t="shared" si="0"/>
        <v>36000</v>
      </c>
      <c r="D9" s="3" t="s">
        <v>11</v>
      </c>
    </row>
    <row r="10" spans="1:4">
      <c r="A10" s="4" t="s">
        <v>18</v>
      </c>
      <c r="B10" s="5">
        <f>SUM(B2:B9)</f>
        <v>24000</v>
      </c>
      <c r="C10" s="5">
        <f>SUM(C2:C9)</f>
        <v>288000</v>
      </c>
      <c r="D10" s="5" t="s">
        <v>19</v>
      </c>
    </row>
    <row r="11" spans="1:4">
      <c r="A11" s="2"/>
      <c r="B11" s="3"/>
      <c r="C11" s="3"/>
      <c r="D11" s="3"/>
    </row>
    <row r="12" spans="1:4">
      <c r="A12" s="2" t="s">
        <v>20</v>
      </c>
      <c r="B12" s="3" t="s">
        <v>21</v>
      </c>
      <c r="C12" s="3" t="s">
        <v>22</v>
      </c>
      <c r="D12" s="3" t="s">
        <v>23</v>
      </c>
    </row>
    <row r="13" spans="1:4">
      <c r="A13" s="2">
        <v>1</v>
      </c>
      <c r="B13" s="3">
        <v>100</v>
      </c>
      <c r="C13" s="3">
        <f>B10</f>
        <v>24000</v>
      </c>
      <c r="D13" s="3">
        <f>B13*C13*12</f>
        <v>28800000</v>
      </c>
    </row>
    <row r="14" spans="1:4">
      <c r="A14" s="2">
        <v>2</v>
      </c>
      <c r="B14" s="3">
        <v>250</v>
      </c>
      <c r="C14" s="3">
        <f>B10</f>
        <v>24000</v>
      </c>
      <c r="D14" s="3">
        <f>B14*C14*12</f>
        <v>72000000</v>
      </c>
    </row>
    <row r="15" spans="1:4">
      <c r="A15" s="2">
        <v>3</v>
      </c>
      <c r="B15" s="3">
        <v>600</v>
      </c>
      <c r="C15" s="3">
        <f>B10</f>
        <v>24000</v>
      </c>
      <c r="D15" s="3">
        <f>B15*C15*12</f>
        <v>172800000</v>
      </c>
    </row>
    <row r="16" spans="1:4">
      <c r="A16" s="2">
        <v>4</v>
      </c>
      <c r="B16" s="3">
        <v>1000</v>
      </c>
      <c r="C16" s="3">
        <f>B10</f>
        <v>24000</v>
      </c>
      <c r="D16" s="3">
        <f>B16*C16*12</f>
        <v>288000000</v>
      </c>
    </row>
    <row r="17" spans="1:4">
      <c r="A17" s="4" t="s">
        <v>24</v>
      </c>
      <c r="B17" s="5"/>
      <c r="C17" s="5"/>
      <c r="D17" s="5">
        <f>SUM(D13:D16)</f>
        <v>561600000</v>
      </c>
    </row>
    <row r="18" spans="1:4">
      <c r="A18" s="2" t="s">
        <v>25</v>
      </c>
      <c r="B18" s="3"/>
      <c r="C18" s="3"/>
      <c r="D18" s="3">
        <v>720000000</v>
      </c>
    </row>
    <row r="19" spans="1:4">
      <c r="A19" s="4" t="s">
        <v>26</v>
      </c>
      <c r="B19" s="5"/>
      <c r="C19" s="5"/>
      <c r="D19" s="5">
        <f>D17-D18</f>
        <v>-158400000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Fleming</dc:creator>
  <cp:lastModifiedBy>Pedro Fleming</cp:lastModifiedBy>
  <dcterms:created xsi:type="dcterms:W3CDTF">2026-06-09T22:56:11Z</dcterms:created>
  <dcterms:modified xsi:type="dcterms:W3CDTF">2026-06-10T22:59:25Z</dcterms:modified>
</cp:coreProperties>
</file>